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38620" windowHeight="21100" tabRatio="600" firstSheet="0" activeTab="0" autoFilterDateGrouping="1"/>
  </bookViews>
  <sheets>
    <sheet xmlns:r="http://schemas.openxmlformats.org/officeDocument/2006/relationships" name="물품견적서" sheetId="1" state="visible" r:id="rId1"/>
  </sheets>
  <definedNames>
    <definedName name="예스폼">물품견적서!$A$1</definedName>
    <definedName name="_xlnm.Print_Area" localSheetId="0">'물품견적서'!$B$2:$Q$32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#,##0_ ;[Red]\-#,##0\ "/>
    <numFmt numFmtId="165" formatCode="#,##0_);[Red]\(#,##0\)"/>
    <numFmt numFmtId="166" formatCode="#,##0_ "/>
    <numFmt numFmtId="167" formatCode="_-* #,##0_-;\-* #,##0_-;_-* &quot;-&quot;_-;_-@_-"/>
    <numFmt numFmtId="168" formatCode="_-&quot;₩&quot;* #,##0_-;\-&quot;₩&quot;* #,##0_-;_-&quot;₩&quot;* &quot;-&quot;_-;_-@_-"/>
    <numFmt numFmtId="169" formatCode="yyyy&quot;년&quot;\ m&quot;월&quot;\ d&quot;일&quot;;@"/>
  </numFmts>
  <fonts count="16">
    <font>
      <name val="굴림체"/>
      <charset val="129"/>
      <family val="3"/>
      <sz val="11"/>
    </font>
    <font>
      <name val="굴림체"/>
      <charset val="129"/>
      <family val="3"/>
      <sz val="8"/>
    </font>
    <font>
      <name val="맑은 고딕"/>
      <charset val="129"/>
      <family val="3"/>
      <b val="1"/>
      <sz val="20"/>
    </font>
    <font>
      <name val="맑은 고딕"/>
      <charset val="129"/>
      <family val="3"/>
      <sz val="9"/>
    </font>
    <font>
      <name val="맑은 고딕"/>
      <charset val="129"/>
      <family val="3"/>
      <color indexed="9"/>
      <sz val="9"/>
    </font>
    <font>
      <name val="굴림체"/>
      <charset val="129"/>
      <family val="3"/>
      <sz val="11"/>
    </font>
    <font>
      <name val="맑은 고딕"/>
      <charset val="129"/>
      <family val="3"/>
      <color rgb="FF000000"/>
      <sz val="9"/>
    </font>
    <font>
      <name val="맑은 고딕"/>
      <charset val="129"/>
      <family val="2"/>
      <sz val="8"/>
      <scheme val="minor"/>
    </font>
    <font>
      <name val="맑은 고딕"/>
      <charset val="129"/>
      <family val="3"/>
      <color rgb="FF000000"/>
      <sz val="11"/>
    </font>
    <font>
      <name val="맑은 고딕"/>
      <charset val="129"/>
      <family val="3"/>
      <color theme="1"/>
      <sz val="10"/>
      <scheme val="minor"/>
    </font>
    <font>
      <name val="맑은 고딕"/>
      <charset val="129"/>
      <family val="3"/>
      <b val="1"/>
      <color rgb="FF000000"/>
      <sz val="14"/>
      <scheme val="minor"/>
    </font>
    <font>
      <name val="맑은 고딕"/>
      <charset val="129"/>
      <family val="3"/>
      <sz val="9"/>
      <scheme val="minor"/>
    </font>
    <font>
      <name val="맑은 고딕"/>
      <charset val="129"/>
      <family val="3"/>
      <b val="1"/>
      <sz val="20"/>
      <scheme val="major"/>
    </font>
    <font>
      <name val="맑은 고딕"/>
      <charset val="129"/>
      <family val="3"/>
      <color rgb="FF000000"/>
      <sz val="7"/>
    </font>
    <font>
      <name val="맑은 고딕"/>
      <charset val="129"/>
      <family val="3"/>
      <color rgb="FF000000"/>
      <sz val="10"/>
    </font>
    <font>
      <name val="맑은 고딕"/>
      <charset val="129"/>
      <family val="3"/>
      <color rgb="FFFF0000"/>
      <sz val="9"/>
    </font>
  </fonts>
  <fills count="5">
    <fill>
      <patternFill/>
    </fill>
    <fill>
      <patternFill patternType="gray125"/>
    </fill>
    <fill>
      <patternFill patternType="solid">
        <fgColor rgb="FFE8F9D1"/>
        <bgColor indexed="64"/>
      </patternFill>
    </fill>
    <fill>
      <patternFill patternType="solid">
        <fgColor rgb="FFE8F9CE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thin">
        <color auto="1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/>
      <top style="thin">
        <color auto="1"/>
      </top>
      <bottom style="hair">
        <color rgb="FFA0A0A0"/>
      </bottom>
      <diagonal/>
    </border>
    <border>
      <left/>
      <right/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/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/>
      <diagonal/>
    </border>
    <border>
      <left style="thin">
        <color auto="1"/>
      </left>
      <right style="hair">
        <color rgb="FFA0A0A0"/>
      </right>
      <top/>
      <bottom/>
      <diagonal/>
    </border>
    <border>
      <left style="thin">
        <color auto="1"/>
      </left>
      <right style="hair">
        <color rgb="FFA0A0A0"/>
      </right>
      <top/>
      <bottom style="thin">
        <color auto="1"/>
      </bottom>
      <diagonal/>
    </border>
    <border>
      <left style="thin">
        <color auto="1"/>
      </left>
      <right/>
      <top style="hair">
        <color rgb="FFA0A0A0"/>
      </top>
      <bottom style="hair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auto="1"/>
      </bottom>
      <diagonal/>
    </border>
    <border>
      <left style="thin">
        <color auto="1"/>
      </left>
      <right style="hair">
        <color rgb="FFA0A0A0"/>
      </right>
      <top style="hair">
        <color auto="1"/>
      </top>
      <bottom style="hair">
        <color rgb="FFA0A0A0"/>
      </bottom>
      <diagonal/>
    </border>
    <border>
      <left/>
      <right/>
      <top style="hair">
        <color rgb="FFA0A0A0"/>
      </top>
      <bottom/>
      <diagonal/>
    </border>
    <border>
      <left/>
      <right style="hair">
        <color rgb="FFA0A0A0"/>
      </right>
      <top style="hair">
        <color rgb="FFA0A0A0"/>
      </top>
      <bottom/>
      <diagonal/>
    </border>
    <border>
      <left/>
      <right/>
      <top style="hair">
        <color rgb="FFA0A0A0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rgb="FFA0A0A0"/>
      </top>
      <bottom/>
      <diagonal/>
    </border>
  </borders>
  <cellStyleXfs count="2">
    <xf numFmtId="0" fontId="5" fillId="0" borderId="0" applyAlignment="1">
      <alignment vertical="center"/>
    </xf>
    <xf numFmtId="44" fontId="5" fillId="0" borderId="0" applyAlignment="1">
      <alignment vertical="center"/>
    </xf>
  </cellStyleXfs>
  <cellXfs count="121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/>
    </xf>
    <xf numFmtId="164" fontId="6" fillId="0" borderId="1" applyAlignment="1" pivotButton="0" quotePrefix="0" xfId="0">
      <alignment vertical="center" shrinkToFit="1"/>
    </xf>
    <xf numFmtId="0" fontId="9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6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8" applyAlignment="1" pivotButton="0" quotePrefix="0" xfId="0">
      <alignment horizontal="center" vertical="center" wrapText="1"/>
    </xf>
    <xf numFmtId="0" fontId="6" fillId="3" borderId="5" applyAlignment="1" pivotButton="0" quotePrefix="0" xfId="0">
      <alignment horizontal="center" vertical="center" wrapText="1"/>
    </xf>
    <xf numFmtId="0" fontId="6" fillId="3" borderId="6" applyAlignment="1" pivotButton="0" quotePrefix="0" xfId="0">
      <alignment horizontal="center" vertical="center" wrapText="1"/>
    </xf>
    <xf numFmtId="0" fontId="11" fillId="0" borderId="0" applyAlignment="1" pivotButton="0" quotePrefix="0" xfId="0">
      <alignment vertical="center" wrapText="1"/>
    </xf>
    <xf numFmtId="164" fontId="6" fillId="4" borderId="1" applyAlignment="1" pivotButton="0" quotePrefix="0" xfId="0">
      <alignment vertical="center" shrinkToFit="1"/>
    </xf>
    <xf numFmtId="0" fontId="3" fillId="4" borderId="0" applyAlignment="1" pivotButton="0" quotePrefix="0" xfId="0">
      <alignment vertical="center"/>
    </xf>
    <xf numFmtId="0" fontId="6" fillId="4" borderId="5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0" fontId="11" fillId="0" borderId="0" applyAlignment="1" pivotButton="0" quotePrefix="0" xfId="0">
      <alignment horizontal="center" vertical="center" wrapText="1"/>
    </xf>
    <xf numFmtId="0" fontId="13" fillId="3" borderId="17" applyAlignment="1" pivotButton="0" quotePrefix="0" xfId="0">
      <alignment horizontal="center" vertical="center" wrapText="1"/>
    </xf>
    <xf numFmtId="165" fontId="6" fillId="4" borderId="6" applyAlignment="1" pivotButton="0" quotePrefix="0" xfId="0">
      <alignment horizontal="center" vertical="center" shrinkToFit="1"/>
    </xf>
    <xf numFmtId="165" fontId="6" fillId="0" borderId="6" applyAlignment="1" pivotButton="0" quotePrefix="0" xfId="0">
      <alignment horizontal="center" vertical="center" shrinkToFit="1"/>
    </xf>
    <xf numFmtId="166" fontId="6" fillId="0" borderId="6" applyAlignment="1" pivotButton="0" quotePrefix="0" xfId="0">
      <alignment horizontal="center" vertical="center" wrapText="1"/>
    </xf>
    <xf numFmtId="0" fontId="6" fillId="4" borderId="26" applyAlignment="1" pivotButton="0" quotePrefix="0" xfId="0">
      <alignment horizontal="center" vertical="center" shrinkToFit="1"/>
    </xf>
    <xf numFmtId="0" fontId="6" fillId="4" borderId="27" applyAlignment="1" pivotButton="0" quotePrefix="0" xfId="0">
      <alignment horizontal="center" vertical="center" shrinkToFit="1"/>
    </xf>
    <xf numFmtId="0" fontId="6" fillId="0" borderId="8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12" fillId="0" borderId="16" applyAlignment="1" pivotButton="0" quotePrefix="0" xfId="0">
      <alignment horizontal="center" vertical="center"/>
    </xf>
    <xf numFmtId="167" fontId="6" fillId="4" borderId="13" applyAlignment="1" pivotButton="0" quotePrefix="0" xfId="1">
      <alignment horizontal="center" vertical="center" shrinkToFit="1"/>
    </xf>
    <xf numFmtId="167" fontId="6" fillId="4" borderId="18" applyAlignment="1" pivotButton="0" quotePrefix="0" xfId="1">
      <alignment horizontal="center" vertical="center" shrinkToFit="1"/>
    </xf>
    <xf numFmtId="0" fontId="6" fillId="4" borderId="13" applyAlignment="1" pivotButton="0" quotePrefix="0" xfId="1">
      <alignment horizontal="center" vertical="center" shrinkToFit="1"/>
    </xf>
    <xf numFmtId="0" fontId="6" fillId="4" borderId="14" applyAlignment="1" pivotButton="0" quotePrefix="0" xfId="1">
      <alignment horizontal="center" vertical="center" shrinkToFit="1"/>
    </xf>
    <xf numFmtId="168" fontId="6" fillId="0" borderId="13" applyAlignment="1" pivotButton="0" quotePrefix="0" xfId="0">
      <alignment horizontal="center" vertical="center" wrapText="1"/>
    </xf>
    <xf numFmtId="168" fontId="6" fillId="0" borderId="14" applyAlignment="1" pivotButton="0" quotePrefix="0" xfId="0">
      <alignment horizontal="center" vertical="center" wrapText="1"/>
    </xf>
    <xf numFmtId="0" fontId="6" fillId="3" borderId="13" applyAlignment="1" pivotButton="0" quotePrefix="0" xfId="0">
      <alignment horizontal="center" vertical="center" wrapText="1"/>
    </xf>
    <xf numFmtId="0" fontId="6" fillId="3" borderId="14" applyAlignment="1" pivotButton="0" quotePrefix="0" xfId="0">
      <alignment horizontal="center" vertical="center" wrapText="1"/>
    </xf>
    <xf numFmtId="0" fontId="6" fillId="3" borderId="18" applyAlignment="1" pivotButton="0" quotePrefix="0" xfId="0">
      <alignment horizontal="center" vertical="center" wrapText="1"/>
    </xf>
    <xf numFmtId="0" fontId="6" fillId="4" borderId="18" applyAlignment="1" pivotButton="0" quotePrefix="0" xfId="1">
      <alignment horizontal="center" vertical="center" shrinkToFit="1"/>
    </xf>
    <xf numFmtId="168" fontId="15" fillId="0" borderId="14" applyAlignment="1" pivotButton="0" quotePrefix="0" xfId="0">
      <alignment horizontal="left" vertical="center" wrapText="1"/>
    </xf>
    <xf numFmtId="168" fontId="15" fillId="0" borderId="15" applyAlignment="1" pivotButton="0" quotePrefix="0" xfId="0">
      <alignment horizontal="left" vertical="center" wrapText="1"/>
    </xf>
    <xf numFmtId="0" fontId="6" fillId="2" borderId="5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165" fontId="6" fillId="4" borderId="13" applyAlignment="1" pivotButton="0" quotePrefix="0" xfId="0">
      <alignment vertical="center" shrinkToFit="1"/>
    </xf>
    <xf numFmtId="165" fontId="6" fillId="4" borderId="14" applyAlignment="1" pivotButton="0" quotePrefix="0" xfId="0">
      <alignment vertical="center" shrinkToFit="1"/>
    </xf>
    <xf numFmtId="165" fontId="6" fillId="4" borderId="18" applyAlignment="1" pivotButton="0" quotePrefix="0" xfId="0">
      <alignment vertical="center" shrinkToFit="1"/>
    </xf>
    <xf numFmtId="0" fontId="10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0" fontId="6" fillId="0" borderId="19" applyAlignment="1" pivotButton="0" quotePrefix="0" xfId="0">
      <alignment horizontal="center" vertical="center" wrapText="1"/>
    </xf>
    <xf numFmtId="0" fontId="6" fillId="0" borderId="20" applyAlignment="1" pivotButton="0" quotePrefix="0" xfId="0">
      <alignment horizontal="center" vertical="center" wrapText="1"/>
    </xf>
    <xf numFmtId="0" fontId="6" fillId="0" borderId="21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167" fontId="6" fillId="0" borderId="1" applyAlignment="1" pivotButton="0" quotePrefix="0" xfId="0">
      <alignment horizontal="left" vertical="center" wrapText="1"/>
    </xf>
    <xf numFmtId="167" fontId="6" fillId="0" borderId="6" applyAlignment="1" pivotButton="0" quotePrefix="0" xfId="0">
      <alignment horizontal="left" vertical="center" wrapText="1"/>
    </xf>
    <xf numFmtId="169" fontId="6" fillId="0" borderId="0" applyAlignment="1" pivotButton="0" quotePrefix="0" xfId="0">
      <alignment horizontal="left" vertical="center" wrapText="1"/>
    </xf>
    <xf numFmtId="169" fontId="0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/>
    </xf>
    <xf numFmtId="0" fontId="11" fillId="0" borderId="23" applyAlignment="1" pivotButton="0" quotePrefix="0" xfId="0">
      <alignment horizontal="center" vertical="center" wrapText="1"/>
    </xf>
    <xf numFmtId="0" fontId="11" fillId="0" borderId="24" applyAlignment="1" pivotButton="0" quotePrefix="0" xfId="0">
      <alignment horizontal="center" vertical="center" wrapText="1"/>
    </xf>
    <xf numFmtId="0" fontId="11" fillId="0" borderId="25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center" vertical="center" wrapText="1"/>
    </xf>
    <xf numFmtId="0" fontId="0" fillId="0" borderId="3" applyAlignment="1" pivotButton="0" quotePrefix="0" xfId="0">
      <alignment horizontal="center" vertical="center" wrapText="1"/>
    </xf>
    <xf numFmtId="167" fontId="6" fillId="0" borderId="10" applyAlignment="1" pivotButton="0" quotePrefix="0" xfId="0">
      <alignment horizontal="left" vertical="center" wrapText="1"/>
    </xf>
    <xf numFmtId="167" fontId="0" fillId="0" borderId="11" applyAlignment="1" pivotButton="0" quotePrefix="0" xfId="0">
      <alignment horizontal="left" vertical="center" wrapText="1"/>
    </xf>
    <xf numFmtId="167" fontId="0" fillId="0" borderId="12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6" fillId="2" borderId="7" applyAlignment="1" pivotButton="0" quotePrefix="0" xfId="0">
      <alignment horizontal="center" vertical="center" wrapText="1"/>
    </xf>
    <xf numFmtId="0" fontId="6" fillId="2" borderId="8" applyAlignment="1" pivotButton="0" quotePrefix="0" xfId="0">
      <alignment horizontal="center" vertical="center" wrapText="1"/>
    </xf>
    <xf numFmtId="0" fontId="14" fillId="0" borderId="8" applyAlignment="1" pivotButton="0" quotePrefix="0" xfId="0">
      <alignment horizontal="justify" vertical="center" wrapText="1"/>
    </xf>
    <xf numFmtId="0" fontId="14" fillId="0" borderId="9" applyAlignment="1" pivotButton="0" quotePrefix="0" xfId="0">
      <alignment horizontal="justify" vertical="center" wrapText="1"/>
    </xf>
    <xf numFmtId="164" fontId="6" fillId="0" borderId="13" applyAlignment="1" pivotButton="0" quotePrefix="0" xfId="0">
      <alignment horizontal="right" vertical="center" wrapText="1" shrinkToFit="1"/>
    </xf>
    <xf numFmtId="164" fontId="6" fillId="0" borderId="14" applyAlignment="1" pivotButton="0" quotePrefix="0" xfId="0">
      <alignment horizontal="right" vertical="center" wrapText="1" shrinkToFit="1"/>
    </xf>
    <xf numFmtId="164" fontId="6" fillId="0" borderId="18" applyAlignment="1" pivotButton="0" quotePrefix="0" xfId="0">
      <alignment horizontal="right" vertical="center" wrapText="1" shrinkToFit="1"/>
    </xf>
    <xf numFmtId="166" fontId="6" fillId="0" borderId="13" applyAlignment="1" pivotButton="0" quotePrefix="0" xfId="0">
      <alignment horizontal="right" vertical="center" wrapText="1"/>
    </xf>
    <xf numFmtId="166" fontId="6" fillId="0" borderId="14" applyAlignment="1" pivotButton="0" quotePrefix="0" xfId="0">
      <alignment horizontal="right" vertical="center" wrapText="1"/>
    </xf>
    <xf numFmtId="166" fontId="6" fillId="0" borderId="18" applyAlignment="1" pivotButton="0" quotePrefix="0" xfId="0">
      <alignment horizontal="right" vertical="center" wrapText="1"/>
    </xf>
    <xf numFmtId="0" fontId="6" fillId="2" borderId="22" applyAlignment="1" pivotButton="0" quotePrefix="0" xfId="0">
      <alignment horizontal="center" vertical="center" shrinkToFit="1"/>
    </xf>
    <xf numFmtId="0" fontId="6" fillId="2" borderId="14" applyAlignment="1" pivotButton="0" quotePrefix="0" xfId="0">
      <alignment horizontal="center" vertical="center" shrinkToFit="1"/>
    </xf>
    <xf numFmtId="0" fontId="6" fillId="2" borderId="18" applyAlignment="1" pivotButton="0" quotePrefix="0" xfId="0">
      <alignment horizontal="center" vertical="center" shrinkToFit="1"/>
    </xf>
    <xf numFmtId="0" fontId="6" fillId="2" borderId="22" applyAlignment="1" pivotButton="0" quotePrefix="0" xfId="0">
      <alignment horizontal="center" vertical="center" wrapText="1" shrinkToFit="1"/>
    </xf>
    <xf numFmtId="0" fontId="0" fillId="0" borderId="0" pivotButton="0" quotePrefix="0" xfId="0"/>
    <xf numFmtId="0" fontId="11" fillId="0" borderId="17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25" pivotButton="0" quotePrefix="0" xfId="0"/>
    <xf numFmtId="0" fontId="6" fillId="0" borderId="32" applyAlignment="1" pivotButton="0" quotePrefix="0" xfId="0">
      <alignment horizontal="center" vertical="center" wrapText="1"/>
    </xf>
    <xf numFmtId="0" fontId="0" fillId="0" borderId="36" pivotButton="0" quotePrefix="0" xfId="0"/>
    <xf numFmtId="0" fontId="0" fillId="0" borderId="11" pivotButton="0" quotePrefix="0" xfId="0"/>
    <xf numFmtId="0" fontId="0" fillId="0" borderId="16" pivotButton="0" quotePrefix="0" xfId="0"/>
    <xf numFmtId="0" fontId="0" fillId="0" borderId="20" pivotButton="0" quotePrefix="0" xfId="0"/>
    <xf numFmtId="0" fontId="0" fillId="0" borderId="18" pivotButton="0" quotePrefix="0" xfId="0"/>
    <xf numFmtId="167" fontId="6" fillId="0" borderId="1" applyAlignment="1" pivotButton="0" quotePrefix="0" xfId="0">
      <alignment horizontal="left" vertical="center" wrapText="1"/>
    </xf>
    <xf numFmtId="0" fontId="0" fillId="0" borderId="14" pivotButton="0" quotePrefix="0" xfId="0"/>
    <xf numFmtId="169" fontId="6" fillId="0" borderId="0" applyAlignment="1" pivotButton="0" quotePrefix="0" xfId="0">
      <alignment horizontal="left" vertical="center" wrapText="1"/>
    </xf>
    <xf numFmtId="0" fontId="0" fillId="0" borderId="21" pivotButton="0" quotePrefix="0" xfId="0"/>
    <xf numFmtId="0" fontId="0" fillId="0" borderId="31" pivotButton="0" quotePrefix="0" xfId="0"/>
    <xf numFmtId="167" fontId="6" fillId="0" borderId="4" applyAlignment="1" pivotButton="0" quotePrefix="0" xfId="0">
      <alignment horizontal="left" vertical="center" wrapText="1"/>
    </xf>
    <xf numFmtId="0" fontId="0" fillId="0" borderId="12" pivotButton="0" quotePrefix="0" xfId="0"/>
    <xf numFmtId="168" fontId="6" fillId="0" borderId="13" applyAlignment="1" pivotButton="0" quotePrefix="0" xfId="0">
      <alignment horizontal="center" vertical="center" wrapText="1"/>
    </xf>
    <xf numFmtId="168" fontId="15" fillId="0" borderId="15" applyAlignment="1" pivotButton="0" quotePrefix="0" xfId="0">
      <alignment horizontal="left" vertical="center" wrapText="1"/>
    </xf>
    <xf numFmtId="0" fontId="0" fillId="0" borderId="15" pivotButton="0" quotePrefix="0" xfId="0"/>
    <xf numFmtId="0" fontId="6" fillId="4" borderId="13" applyAlignment="1" pivotButton="0" quotePrefix="0" xfId="1">
      <alignment horizontal="center" vertical="center" wrapText="1"/>
    </xf>
    <xf numFmtId="0" fontId="6" fillId="4" borderId="1" applyAlignment="1" pivotButton="0" quotePrefix="0" xfId="1">
      <alignment horizontal="center" vertical="center" wrapText="1"/>
    </xf>
    <xf numFmtId="167" fontId="6" fillId="4" borderId="1" applyAlignment="1" pivotButton="0" quotePrefix="0" xfId="1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vertical="center" shrinkToFit="1"/>
    </xf>
    <xf numFmtId="165" fontId="6" fillId="4" borderId="1" applyAlignment="1" pivotButton="0" quotePrefix="0" xfId="0">
      <alignment vertical="center" shrinkToFit="1"/>
    </xf>
    <xf numFmtId="165" fontId="6" fillId="4" borderId="6" applyAlignment="1" pivotButton="0" quotePrefix="0" xfId="0">
      <alignment horizontal="center" vertical="center" shrinkToFit="1"/>
    </xf>
    <xf numFmtId="0" fontId="6" fillId="4" borderId="1" applyAlignment="1" pivotButton="0" quotePrefix="0" xfId="1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vertical="center" shrinkToFit="1"/>
    </xf>
    <xf numFmtId="165" fontId="6" fillId="0" borderId="6" applyAlignment="1" pivotButton="0" quotePrefix="0" xfId="0">
      <alignment horizontal="center" vertical="center" shrinkToFit="1"/>
    </xf>
    <xf numFmtId="0" fontId="6" fillId="2" borderId="5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right" vertical="center" wrapText="1" shrinkToFit="1"/>
    </xf>
    <xf numFmtId="0" fontId="6" fillId="2" borderId="5" applyAlignment="1" pivotButton="0" quotePrefix="0" xfId="0">
      <alignment horizontal="center" vertical="center" wrapText="1" shrinkToFit="1"/>
    </xf>
    <xf numFmtId="166" fontId="6" fillId="0" borderId="1" applyAlignment="1" pivotButton="0" quotePrefix="0" xfId="0">
      <alignment horizontal="right" vertical="center" wrapText="1"/>
    </xf>
    <xf numFmtId="166" fontId="6" fillId="0" borderId="6" applyAlignment="1" pivotButton="0" quotePrefix="0" xfId="0">
      <alignment horizontal="center" vertical="center" wrapText="1"/>
    </xf>
    <xf numFmtId="0" fontId="0" fillId="0" borderId="30" pivotButton="0" quotePrefix="0" xfId="0"/>
  </cellXfs>
  <cellStyles count="2">
    <cellStyle name="표준" xfId="0" builtinId="0"/>
    <cellStyle name="통화" xfId="1" builtinId="4"/>
  </cellStyles>
  <tableStyles count="1" defaultTableStyle="TableStyleMedium2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34A06"/>
      <rgbColor rgb="0000FF00"/>
      <rgbColor rgb="00CFFBFB"/>
      <rgbColor rgb="00A0A0A0"/>
      <rgbColor rgb="00F8EAE0"/>
      <rgbColor rgb="0000FFFF"/>
      <rgbColor rgb="00F3F3F3"/>
      <rgbColor rgb="00FCEEF4"/>
      <rgbColor rgb="000A9AA6"/>
      <rgbColor rgb="00D4EEF3"/>
      <rgbColor rgb="00800080"/>
      <rgbColor rgb="00EDF0FA"/>
      <rgbColor rgb="00C0C0C0"/>
      <rgbColor rgb="00EFF5D5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A0A0"/>
      <rgbColor rgb="00E5FAEC"/>
      <rgbColor rgb="00059835"/>
      <rgbColor rgb="00E8F9D1"/>
      <rgbColor rgb="00FCEFE8"/>
      <rgbColor rgb="00969696"/>
      <rgbColor rgb="00425FDA"/>
      <rgbColor rgb="00339966"/>
      <rgbColor rgb="00DA4288"/>
      <rgbColor rgb="0003A2CE"/>
      <rgbColor rgb="0066A810"/>
      <rgbColor rgb="00993366"/>
      <rgbColor rgb="00E76012"/>
      <rgbColor rgb="0086A224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16</col>
      <colOff>504092</colOff>
      <row>2</row>
      <rowOff>26377</rowOff>
    </from>
    <to>
      <col>17</col>
      <colOff>488</colOff>
      <row>2</row>
      <rowOff>274027</rowOff>
    </to>
    <pic>
      <nvPicPr>
        <cNvPr id="3" name="그림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476267" y="540727"/>
          <a:ext cx="271096" cy="2476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codeName="Sheet1">
    <outlinePr summaryBelow="1" summaryRight="1"/>
    <pageSetUpPr autoPageBreaks="0"/>
  </sheetPr>
  <dimension ref="B1:GM32"/>
  <sheetViews>
    <sheetView showGridLines="0" tabSelected="1" zoomScale="145" zoomScaleNormal="145" zoomScaleSheetLayoutView="130" workbookViewId="0">
      <selection activeCell="E12" sqref="E12:I12"/>
    </sheetView>
  </sheetViews>
  <sheetFormatPr baseColWidth="8" defaultColWidth="3.6796875" defaultRowHeight="18" customHeight="1"/>
  <cols>
    <col width="3.6796875" customWidth="1" style="6" min="1" max="1"/>
    <col width="3.953125" customWidth="1" style="6" min="2" max="2"/>
    <col width="9.26953125" customWidth="1" style="6" min="3" max="3"/>
    <col width="2.1796875" customWidth="1" style="6" min="4" max="4"/>
    <col width="9.953125" customWidth="1" style="6" min="5" max="5"/>
    <col width="5.99609375" customWidth="1" style="6" min="6" max="6"/>
    <col width="4.49609375" customWidth="1" style="6" min="7" max="7"/>
    <col width="2.04296875" customWidth="1" style="6" min="8" max="8"/>
    <col width="3.81640625" customWidth="1" style="6" min="9" max="9"/>
    <col width="2.99609375" customWidth="1" style="6" min="10" max="10"/>
    <col width="1.2265625" customWidth="1" style="6" min="11" max="11"/>
    <col width="7.6328125" customWidth="1" style="6" min="12" max="12"/>
    <col width="10.6328125" customWidth="1" style="6" min="13" max="13"/>
    <col width="1.6328125" customWidth="1" style="6" min="14" max="14"/>
    <col width="7.6328125" customWidth="1" style="6" min="15" max="15"/>
    <col width="1.6328125" customWidth="1" style="6" min="16" max="16"/>
    <col width="11.04296875" customWidth="1" style="6" min="17" max="17"/>
    <col width="18.6796875" customWidth="1" style="6" min="18" max="18"/>
    <col width="2.7265625" customWidth="1" style="6" min="19" max="38"/>
    <col width="3.6796875" customWidth="1" style="6" min="39" max="16384"/>
  </cols>
  <sheetData>
    <row r="1" ht="18" customHeight="1" s="84">
      <c r="GM1" s="7" t="n"/>
    </row>
    <row r="2" ht="22.5" customHeight="1" s="84">
      <c r="B2" s="20" t="inlineStr">
        <is>
          <t>관리번호</t>
        </is>
      </c>
      <c r="C2" s="85" t="inlineStr">
        <is>
          <t>20260305-01</t>
        </is>
      </c>
      <c r="D2" s="86" t="n"/>
      <c r="E2" s="87" t="n"/>
      <c r="F2" s="13" t="n"/>
      <c r="G2" s="19" t="n"/>
      <c r="H2" s="19" t="n"/>
      <c r="I2" s="13" t="n"/>
      <c r="J2" s="88" t="inlineStr">
        <is>
          <t>공
급
자</t>
        </is>
      </c>
      <c r="K2" s="53" t="inlineStr">
        <is>
          <t>사업자번호</t>
        </is>
      </c>
      <c r="L2" s="89" t="n"/>
      <c r="M2" s="53" t="inlineStr">
        <is>
          <t>418-34-01340</t>
        </is>
      </c>
      <c r="N2" s="90" t="n"/>
      <c r="O2" s="90" t="n"/>
      <c r="P2" s="90" t="n"/>
      <c r="Q2" s="89" t="n"/>
      <c r="R2" s="3" t="n"/>
      <c r="S2" s="3" t="n"/>
      <c r="T2" s="3" t="n"/>
      <c r="U2" s="3" t="n"/>
      <c r="V2" s="3" t="n"/>
      <c r="W2" s="3" t="n"/>
      <c r="X2" s="3" t="n"/>
      <c r="Y2" s="3" t="n"/>
      <c r="Z2" s="3" t="n"/>
    </row>
    <row r="3" ht="22.5" customHeight="1" s="84">
      <c r="B3" s="28" t="inlineStr">
        <is>
          <t>공사견적서</t>
        </is>
      </c>
      <c r="I3" s="91" t="n"/>
      <c r="J3" s="92" t="n"/>
      <c r="K3" s="47" t="inlineStr">
        <is>
          <t>상     호</t>
        </is>
      </c>
      <c r="L3" s="93" t="n"/>
      <c r="M3" s="47" t="inlineStr">
        <is>
          <t>강산건축디자인</t>
        </is>
      </c>
      <c r="N3" s="93" t="n"/>
      <c r="O3" s="47" t="inlineStr">
        <is>
          <t>대 표 자</t>
        </is>
      </c>
      <c r="P3" s="47" t="inlineStr">
        <is>
          <t xml:space="preserve">    권민재 (인)</t>
        </is>
      </c>
      <c r="Q3" s="9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</row>
    <row r="4" ht="22.5" customHeight="1" s="84">
      <c r="I4" s="91" t="n"/>
      <c r="J4" s="92" t="n"/>
      <c r="K4" s="47" t="inlineStr">
        <is>
          <t>소 재 지</t>
        </is>
      </c>
      <c r="L4" s="93" t="n"/>
      <c r="M4" s="94" t="inlineStr">
        <is>
          <t>울산 중구 서동 600, 2F 201</t>
        </is>
      </c>
      <c r="N4" s="95" t="n"/>
      <c r="O4" s="95" t="n"/>
      <c r="P4" s="95" t="n"/>
      <c r="Q4" s="93" t="n"/>
      <c r="R4" s="3" t="n"/>
      <c r="S4" s="3" t="n"/>
      <c r="T4" s="3" t="n"/>
      <c r="U4" s="3" t="n"/>
      <c r="V4" s="3" t="n"/>
      <c r="W4" s="3" t="n"/>
      <c r="X4" s="3" t="n"/>
      <c r="Y4" s="3" t="n"/>
      <c r="Z4" s="3" t="n"/>
    </row>
    <row r="5" ht="22.5" customHeight="1" s="84">
      <c r="B5" s="59" t="inlineStr">
        <is>
          <t>고객 귀하</t>
        </is>
      </c>
      <c r="J5" s="92" t="n"/>
      <c r="K5" s="47" t="inlineStr">
        <is>
          <t>업     태</t>
        </is>
      </c>
      <c r="L5" s="93" t="n"/>
      <c r="M5" s="47" t="inlineStr">
        <is>
          <t>건설업</t>
        </is>
      </c>
      <c r="N5" s="93" t="n"/>
      <c r="O5" s="47" t="inlineStr">
        <is>
          <t>종    목</t>
        </is>
      </c>
      <c r="P5" s="47" t="inlineStr">
        <is>
          <t>실내인테리어</t>
        </is>
      </c>
      <c r="Q5" s="93" t="n"/>
      <c r="R5" s="1" t="n"/>
      <c r="S5" s="1" t="n"/>
      <c r="T5" s="2" t="n"/>
      <c r="U5" s="2" t="n"/>
      <c r="V5" s="2" t="n"/>
      <c r="W5" s="2" t="n"/>
      <c r="X5" s="2" t="n"/>
      <c r="Y5" s="2" t="n"/>
      <c r="Z5" s="2" t="n"/>
      <c r="AA5" s="2" t="n"/>
      <c r="AB5" s="2" t="n"/>
      <c r="AC5" s="2" t="n"/>
      <c r="AD5" s="2" t="n"/>
      <c r="AE5" s="2" t="n"/>
      <c r="AF5" s="2" t="n"/>
      <c r="AG5" s="2" t="n"/>
      <c r="AH5" s="2" t="n"/>
      <c r="AI5" s="2" t="n"/>
      <c r="AJ5" s="2" t="n"/>
    </row>
    <row r="6" ht="22.5" customHeight="1" s="84">
      <c r="B6" s="96">
        <f>TODAY()</f>
        <v/>
      </c>
      <c r="J6" s="97" t="n"/>
      <c r="K6" s="26" t="inlineStr">
        <is>
          <t>담 당 자</t>
        </is>
      </c>
      <c r="L6" s="98" t="n"/>
      <c r="M6" s="26" t="inlineStr">
        <is>
          <t>이영호 실장</t>
        </is>
      </c>
      <c r="N6" s="98" t="n"/>
      <c r="O6" s="26" t="inlineStr">
        <is>
          <t>연 락 처</t>
        </is>
      </c>
      <c r="P6" s="26" t="inlineStr">
        <is>
          <t>010-8089-2411</t>
        </is>
      </c>
      <c r="Q6" s="98" t="n"/>
    </row>
    <row r="7" ht="23.25" customHeight="1" s="84">
      <c r="B7" s="69" t="inlineStr">
        <is>
          <t xml:space="preserve">아래와 같이 견적합니다. </t>
        </is>
      </c>
    </row>
    <row r="8" ht="22.5" customHeight="1" s="84">
      <c r="B8" s="64" t="inlineStr">
        <is>
          <t>견 적 명</t>
        </is>
      </c>
      <c r="C8" s="89" t="n"/>
      <c r="D8" s="99" t="inlineStr">
        <is>
          <t>35평 아파트 인테리어 리모델링</t>
        </is>
      </c>
      <c r="E8" s="90" t="n"/>
      <c r="F8" s="90" t="n"/>
      <c r="G8" s="90" t="n"/>
      <c r="H8" s="90" t="n"/>
      <c r="I8" s="90" t="n"/>
      <c r="J8" s="90" t="n"/>
      <c r="K8" s="90" t="n"/>
      <c r="L8" s="90" t="n"/>
      <c r="M8" s="90" t="n"/>
      <c r="N8" s="90" t="n"/>
      <c r="O8" s="90" t="n"/>
      <c r="P8" s="90" t="n"/>
      <c r="Q8" s="100" t="n"/>
    </row>
    <row r="9" ht="30.95" customHeight="1" s="84">
      <c r="B9" s="41" t="inlineStr">
        <is>
          <t>합계금액
(VAT별도)</t>
        </is>
      </c>
      <c r="C9" s="93" t="n"/>
      <c r="D9" s="101">
        <f>ROUNDDOWN(SUM(M28:P29), -1)</f>
        <v/>
      </c>
      <c r="E9" s="95" t="n"/>
      <c r="F9" s="95" t="n"/>
      <c r="G9" s="102" t="n"/>
      <c r="H9" s="95" t="n"/>
      <c r="I9" s="95" t="n"/>
      <c r="J9" s="95" t="n"/>
      <c r="K9" s="95" t="n"/>
      <c r="L9" s="95" t="n"/>
      <c r="M9" s="95" t="n"/>
      <c r="N9" s="95" t="n"/>
      <c r="O9" s="95" t="n"/>
      <c r="P9" s="95" t="n"/>
      <c r="Q9" s="103" t="n"/>
    </row>
    <row r="10" ht="22.5" customHeight="1" s="84">
      <c r="B10" s="11" t="inlineStr">
        <is>
          <t>No.</t>
        </is>
      </c>
      <c r="C10" s="8" t="inlineStr">
        <is>
          <t>공사명</t>
        </is>
      </c>
      <c r="D10" s="93" t="n"/>
      <c r="E10" s="8" t="inlineStr">
        <is>
          <t>세 부 사 항</t>
        </is>
      </c>
      <c r="F10" s="95" t="n"/>
      <c r="G10" s="95" t="n"/>
      <c r="H10" s="95" t="n"/>
      <c r="I10" s="93" t="n"/>
      <c r="J10" s="8" t="inlineStr">
        <is>
          <t>규격</t>
        </is>
      </c>
      <c r="K10" s="93" t="n"/>
      <c r="L10" s="8" t="inlineStr">
        <is>
          <t>수량</t>
        </is>
      </c>
      <c r="M10" s="8" t="inlineStr">
        <is>
          <t>단가</t>
        </is>
      </c>
      <c r="N10" s="8" t="inlineStr">
        <is>
          <t>공급가액</t>
        </is>
      </c>
      <c r="O10" s="95" t="n"/>
      <c r="P10" s="93" t="n"/>
      <c r="Q10" s="12" t="inlineStr">
        <is>
          <t>세액</t>
        </is>
      </c>
    </row>
    <row r="11" ht="31" customHeight="1" s="84">
      <c r="B11" s="16" t="n">
        <v>1</v>
      </c>
      <c r="C11" s="104" t="inlineStr">
        <is>
          <t>철거공사</t>
        </is>
      </c>
      <c r="D11" s="95" t="n"/>
      <c r="E11" s="105" t="inlineStr">
        <is>
          <t>거실 아트월·아일랜드·화장대장·현관 대리석벽 철거 및 폐기물 처리</t>
        </is>
      </c>
      <c r="F11" s="95" t="n"/>
      <c r="G11" s="95" t="n"/>
      <c r="H11" s="95" t="n"/>
      <c r="I11" s="93" t="n"/>
      <c r="J11" s="106" t="inlineStr">
        <is>
          <t>식</t>
        </is>
      </c>
      <c r="K11" s="93" t="n"/>
      <c r="L11" s="107" t="n">
        <v>1</v>
      </c>
      <c r="M11" s="108" t="n">
        <v>1800000</v>
      </c>
      <c r="N11" s="109">
        <f>IF(AND(M11&lt;&gt;"", L11&lt;&gt;""), M11*L11, "")</f>
        <v/>
      </c>
      <c r="O11" s="95" t="n"/>
      <c r="P11" s="93" t="n"/>
      <c r="Q11" s="110" t="inlineStr">
        <is>
          <t>-</t>
        </is>
      </c>
    </row>
    <row r="12" ht="31" customHeight="1" s="84">
      <c r="B12" s="16" t="n">
        <v>2</v>
      </c>
      <c r="C12" s="104" t="inlineStr">
        <is>
          <t>목공공사</t>
        </is>
      </c>
      <c r="D12" s="95" t="n"/>
      <c r="E12" s="105" t="inlineStr">
        <is>
          <t>거실 TV아트월(반매립)·우물천장·커튼박스, 안방 커튼박스, 주방 천장 평탄화·우물천장</t>
        </is>
      </c>
      <c r="F12" s="95" t="n"/>
      <c r="G12" s="95" t="n"/>
      <c r="H12" s="95" t="n"/>
      <c r="I12" s="93" t="n"/>
      <c r="J12" s="106" t="inlineStr">
        <is>
          <t>식</t>
        </is>
      </c>
      <c r="K12" s="93" t="n"/>
      <c r="L12" s="107" t="n">
        <v>1</v>
      </c>
      <c r="M12" s="108" t="n">
        <v>5500000</v>
      </c>
      <c r="N12" s="109">
        <f>IF(AND(M12&lt;&gt;"", L12&lt;&gt;""), M12*L12, "")</f>
        <v/>
      </c>
      <c r="O12" s="95" t="n"/>
      <c r="P12" s="93" t="n"/>
      <c r="Q12" s="110" t="inlineStr">
        <is>
          <t>-</t>
        </is>
      </c>
    </row>
    <row r="13" ht="31" customHeight="1" s="84">
      <c r="B13" s="16" t="n">
        <v>3</v>
      </c>
      <c r="C13" s="104" t="inlineStr">
        <is>
          <t>도배공사</t>
        </is>
      </c>
      <c r="D13" s="95" t="n"/>
      <c r="E13" s="105" t="inlineStr">
        <is>
          <t>전체 실크벽지 (LX 하우시스 중급 실크 기준, 35평)</t>
        </is>
      </c>
      <c r="F13" s="95" t="n"/>
      <c r="G13" s="95" t="n"/>
      <c r="H13" s="95" t="n"/>
      <c r="I13" s="93" t="n"/>
      <c r="J13" s="106" t="inlineStr">
        <is>
          <t>평</t>
        </is>
      </c>
      <c r="K13" s="93" t="n"/>
      <c r="L13" s="107" t="n">
        <v>35</v>
      </c>
      <c r="M13" s="108" t="n">
        <v>45000</v>
      </c>
      <c r="N13" s="109">
        <f>IF(AND(M13&lt;&gt;"", L13&lt;&gt;""), M13*L13, "")</f>
        <v/>
      </c>
      <c r="O13" s="95" t="n"/>
      <c r="P13" s="93" t="n"/>
      <c r="Q13" s="110" t="inlineStr">
        <is>
          <t>-</t>
        </is>
      </c>
    </row>
    <row r="14" ht="31" customHeight="1" s="84">
      <c r="B14" s="16" t="n">
        <v>4</v>
      </c>
      <c r="C14" s="104" t="inlineStr">
        <is>
          <t>바닥공사</t>
        </is>
      </c>
      <c r="D14" s="95" t="n"/>
      <c r="E14" s="105" t="inlineStr">
        <is>
          <t>강마루 전체 시공 (동화 오리진 중급, 거실+방3개, 25평 추정)</t>
        </is>
      </c>
      <c r="F14" s="95" t="n"/>
      <c r="G14" s="95" t="n"/>
      <c r="H14" s="95" t="n"/>
      <c r="I14" s="93" t="n"/>
      <c r="J14" s="106" t="inlineStr">
        <is>
          <t>평</t>
        </is>
      </c>
      <c r="K14" s="93" t="n"/>
      <c r="L14" s="107" t="n">
        <v>25</v>
      </c>
      <c r="M14" s="108" t="n">
        <v>175000</v>
      </c>
      <c r="N14" s="109">
        <f>IF(AND(M14&lt;&gt;"", L14&lt;&gt;""), M14*L14, "")</f>
        <v/>
      </c>
      <c r="O14" s="95" t="n"/>
      <c r="P14" s="93" t="n"/>
      <c r="Q14" s="110" t="inlineStr">
        <is>
          <t>-</t>
        </is>
      </c>
    </row>
    <row r="15" ht="31" customHeight="1" s="84">
      <c r="B15" s="16" t="n">
        <v>5</v>
      </c>
      <c r="C15" s="104" t="inlineStr">
        <is>
          <t>몰딩/문선</t>
        </is>
      </c>
      <c r="D15" s="95" t="n"/>
      <c r="E15" s="105" t="inlineStr">
        <is>
          <t>걸레받이 3.4 전체, 문선 9mm·12mm 전체</t>
        </is>
      </c>
      <c r="F15" s="95" t="n"/>
      <c r="G15" s="95" t="n"/>
      <c r="H15" s="95" t="n"/>
      <c r="I15" s="93" t="n"/>
      <c r="J15" s="106" t="inlineStr">
        <is>
          <t>식</t>
        </is>
      </c>
      <c r="K15" s="93" t="n"/>
      <c r="L15" s="107" t="n">
        <v>1</v>
      </c>
      <c r="M15" s="108" t="n">
        <v>1200000</v>
      </c>
      <c r="N15" s="109">
        <f>IF(AND(M15&lt;&gt;"", L15&lt;&gt;""), M15*L15, "")</f>
        <v/>
      </c>
      <c r="O15" s="95" t="n"/>
      <c r="P15" s="93" t="n"/>
      <c r="Q15" s="110" t="inlineStr">
        <is>
          <t>-</t>
        </is>
      </c>
    </row>
    <row r="16" ht="31" customHeight="1" s="84">
      <c r="B16" s="24" t="n">
        <v>6</v>
      </c>
      <c r="C16" s="104" t="inlineStr">
        <is>
          <t>주방공사</t>
        </is>
      </c>
      <c r="D16" s="95" t="n"/>
      <c r="E16" s="105" t="inlineStr">
        <is>
          <t>싱크대 상하부장(중급 PT무늬목 상판, 약 3.3m), 냉장고장, 수납장, 사각 싱크볼 포함</t>
        </is>
      </c>
      <c r="F16" s="95" t="n"/>
      <c r="G16" s="95" t="n"/>
      <c r="H16" s="95" t="n"/>
      <c r="I16" s="93" t="n"/>
      <c r="J16" s="106" t="inlineStr">
        <is>
          <t>m</t>
        </is>
      </c>
      <c r="K16" s="93" t="n"/>
      <c r="L16" s="107" t="n">
        <v>3.3</v>
      </c>
      <c r="M16" s="108" t="n">
        <v>1000000</v>
      </c>
      <c r="N16" s="109">
        <f>IF(AND(M16&lt;&gt;"", L16&lt;&gt;""), M16*L16, "")</f>
        <v/>
      </c>
      <c r="O16" s="95" t="n"/>
      <c r="P16" s="93" t="n"/>
      <c r="Q16" s="110" t="inlineStr">
        <is>
          <t>-</t>
        </is>
      </c>
    </row>
    <row r="17" ht="31" customHeight="1" s="84">
      <c r="B17" s="25" t="n">
        <v>7</v>
      </c>
      <c r="C17" s="104" t="inlineStr">
        <is>
          <t>주방공사</t>
        </is>
      </c>
      <c r="D17" s="95" t="n"/>
      <c r="E17" s="105" t="inlineStr">
        <is>
          <t>미드웨이 타일 600·800각, 스마트콘센트 타공, 다운라이트 조명 (추정)</t>
        </is>
      </c>
      <c r="F17" s="95" t="n"/>
      <c r="G17" s="95" t="n"/>
      <c r="H17" s="95" t="n"/>
      <c r="I17" s="93" t="n"/>
      <c r="J17" s="106" t="inlineStr">
        <is>
          <t>식</t>
        </is>
      </c>
      <c r="K17" s="93" t="n"/>
      <c r="L17" s="107" t="n">
        <v>1</v>
      </c>
      <c r="M17" s="108" t="n">
        <v>1500000</v>
      </c>
      <c r="N17" s="109">
        <f>IF(AND(M17&lt;&gt;"", L17&lt;&gt;""), M17*L17, "")</f>
        <v/>
      </c>
      <c r="O17" s="95" t="n"/>
      <c r="P17" s="93" t="n"/>
      <c r="Q17" s="110" t="inlineStr">
        <is>
          <t>-</t>
        </is>
      </c>
    </row>
    <row r="18" ht="46.5" customFormat="1" customHeight="1" s="15">
      <c r="B18" s="16" t="n">
        <v>8</v>
      </c>
      <c r="C18" s="104" t="inlineStr">
        <is>
          <t>욕실공사</t>
        </is>
      </c>
      <c r="D18" s="95" t="n"/>
      <c r="E18" s="105" t="inlineStr">
        <is>
          <t>공용욕실 덧방: 600각 타일, 도기·수전 교체, 천장, 욕조측면, 젠다이, 샤워볼걸이, 라인욕가, 수납간접조명</t>
        </is>
      </c>
      <c r="F18" s="95" t="n"/>
      <c r="G18" s="95" t="n"/>
      <c r="H18" s="95" t="n"/>
      <c r="I18" s="93" t="n"/>
      <c r="J18" s="106" t="inlineStr">
        <is>
          <t>개소</t>
        </is>
      </c>
      <c r="K18" s="93" t="n"/>
      <c r="L18" s="107" t="n">
        <v>1</v>
      </c>
      <c r="M18" s="108" t="n">
        <v>3500000</v>
      </c>
      <c r="N18" s="109">
        <f>IF(AND(M18&lt;&gt;"", L18&lt;&gt;""), M18*L18, "")</f>
        <v/>
      </c>
      <c r="O18" s="95" t="n"/>
      <c r="P18" s="93" t="n"/>
      <c r="Q18" s="110" t="inlineStr">
        <is>
          <t>-</t>
        </is>
      </c>
    </row>
    <row r="19" ht="31" customFormat="1" customHeight="1" s="15">
      <c r="B19" s="16" t="n">
        <v>9</v>
      </c>
      <c r="C19" s="104" t="inlineStr">
        <is>
          <t>욕실공사</t>
        </is>
      </c>
      <c r="D19" s="95" t="n"/>
      <c r="E19" s="105" t="inlineStr">
        <is>
          <t>안방욕실 덧방: 타일·도기·수전 교체 (샤워형, 소규모 추정)</t>
        </is>
      </c>
      <c r="F19" s="95" t="n"/>
      <c r="G19" s="95" t="n"/>
      <c r="H19" s="95" t="n"/>
      <c r="I19" s="93" t="n"/>
      <c r="J19" s="106" t="inlineStr">
        <is>
          <t>개소</t>
        </is>
      </c>
      <c r="K19" s="93" t="n"/>
      <c r="L19" s="107" t="n">
        <v>1</v>
      </c>
      <c r="M19" s="108" t="n">
        <v>2500000</v>
      </c>
      <c r="N19" s="109">
        <f>IF(AND(M19&lt;&gt;"", L19&lt;&gt;""), M19*L19, "")</f>
        <v/>
      </c>
      <c r="O19" s="95" t="n"/>
      <c r="P19" s="93" t="n"/>
      <c r="Q19" s="110" t="inlineStr">
        <is>
          <t>-</t>
        </is>
      </c>
    </row>
    <row r="20" ht="31" customFormat="1" customHeight="1" s="15">
      <c r="B20" s="16" t="n">
        <v>10</v>
      </c>
      <c r="C20" s="104" t="inlineStr">
        <is>
          <t>현관공사</t>
        </is>
      </c>
      <c r="D20" s="95" t="n"/>
      <c r="E20" s="105" t="inlineStr">
        <is>
          <t>타일 덧방 800×1200각, 중문(모루유리) 교체, 현관문·벽 필름, 신발장 하부 간접조명</t>
        </is>
      </c>
      <c r="F20" s="95" t="n"/>
      <c r="G20" s="95" t="n"/>
      <c r="H20" s="95" t="n"/>
      <c r="I20" s="93" t="n"/>
      <c r="J20" s="106" t="inlineStr">
        <is>
          <t>식</t>
        </is>
      </c>
      <c r="K20" s="93" t="n"/>
      <c r="L20" s="107" t="n">
        <v>1</v>
      </c>
      <c r="M20" s="108" t="n">
        <v>2800000</v>
      </c>
      <c r="N20" s="109">
        <f>IF(AND(M20&lt;&gt;"", L20&lt;&gt;""), M20*L20, "")</f>
        <v/>
      </c>
      <c r="O20" s="95" t="n"/>
      <c r="P20" s="93" t="n"/>
      <c r="Q20" s="110" t="inlineStr">
        <is>
          <t>-</t>
        </is>
      </c>
    </row>
    <row r="21" ht="46.5" customFormat="1" customHeight="1" s="15">
      <c r="B21" s="16" t="n">
        <v>11</v>
      </c>
      <c r="C21" s="104" t="inlineStr">
        <is>
          <t>조명/전기</t>
        </is>
      </c>
      <c r="D21" s="95" t="n"/>
      <c r="E21" s="105" t="inlineStr">
        <is>
          <t>거실 간접조명(우물천장·커튼박스·TV위), 안방·거실 실링팬, 안방 커튼박스 간접조명, 펜트리 조명 교체</t>
        </is>
      </c>
      <c r="F21" s="95" t="n"/>
      <c r="G21" s="95" t="n"/>
      <c r="H21" s="95" t="n"/>
      <c r="I21" s="93" t="n"/>
      <c r="J21" s="106" t="inlineStr">
        <is>
          <t>식</t>
        </is>
      </c>
      <c r="K21" s="93" t="n"/>
      <c r="L21" s="107" t="n">
        <v>1</v>
      </c>
      <c r="M21" s="108" t="n">
        <v>2200000</v>
      </c>
      <c r="N21" s="109">
        <f>IF(AND(M21&lt;&gt;"", L21&lt;&gt;""), M21*L21, "")</f>
        <v/>
      </c>
      <c r="O21" s="95" t="n"/>
      <c r="P21" s="93" t="n"/>
      <c r="Q21" s="110" t="inlineStr">
        <is>
          <t>-</t>
        </is>
      </c>
    </row>
    <row r="22" ht="22.5" customFormat="1" customHeight="1" s="15">
      <c r="B22" s="16" t="n">
        <v>12</v>
      </c>
      <c r="C22" s="104" t="inlineStr">
        <is>
          <t>전기공사</t>
        </is>
      </c>
      <c r="D22" s="95" t="n"/>
      <c r="E22" s="105" t="inlineStr">
        <is>
          <t>스위치 전체 교체 약 10개소 (추정)</t>
        </is>
      </c>
      <c r="F22" s="95" t="n"/>
      <c r="G22" s="95" t="n"/>
      <c r="H22" s="95" t="n"/>
      <c r="I22" s="93" t="n"/>
      <c r="J22" s="106" t="inlineStr">
        <is>
          <t>개소</t>
        </is>
      </c>
      <c r="K22" s="93" t="n"/>
      <c r="L22" s="107" t="n">
        <v>10</v>
      </c>
      <c r="M22" s="108" t="n">
        <v>50000</v>
      </c>
      <c r="N22" s="109">
        <f>IF(AND(M22&lt;&gt;"", L22&lt;&gt;""), M22*L22, "")</f>
        <v/>
      </c>
      <c r="O22" s="95" t="n"/>
      <c r="P22" s="93" t="n"/>
      <c r="Q22" s="110" t="inlineStr">
        <is>
          <t>-</t>
        </is>
      </c>
    </row>
    <row r="23" ht="46.5" customFormat="1" customHeight="1" s="15">
      <c r="B23" s="16" t="n">
        <v>13</v>
      </c>
      <c r="C23" s="104" t="inlineStr">
        <is>
          <t>문/필름공사</t>
        </is>
      </c>
      <c r="D23" s="95" t="n"/>
      <c r="E23" s="105" t="inlineStr">
        <is>
          <t>다용도실·펜트리 문 교체(미닫이 포함), 방문 필름 3개소, 거실샷시 필름·손잡이, 붙박이장 필름 2개소</t>
        </is>
      </c>
      <c r="F23" s="95" t="n"/>
      <c r="G23" s="95" t="n"/>
      <c r="H23" s="95" t="n"/>
      <c r="I23" s="93" t="n"/>
      <c r="J23" s="106" t="inlineStr">
        <is>
          <t>식</t>
        </is>
      </c>
      <c r="K23" s="93" t="n"/>
      <c r="L23" s="107" t="n">
        <v>1</v>
      </c>
      <c r="M23" s="108" t="n">
        <v>2500000</v>
      </c>
      <c r="N23" s="109">
        <f>IF(AND(M23&lt;&gt;"", L23&lt;&gt;""), M23*L23, "")</f>
        <v/>
      </c>
      <c r="O23" s="95" t="n"/>
      <c r="P23" s="93" t="n"/>
      <c r="Q23" s="110" t="inlineStr">
        <is>
          <t>-</t>
        </is>
      </c>
    </row>
    <row r="24" ht="31" customFormat="1" customHeight="1" s="15">
      <c r="B24" s="16" t="n">
        <v>14</v>
      </c>
      <c r="C24" s="104" t="inlineStr">
        <is>
          <t>도장공사</t>
        </is>
      </c>
      <c r="D24" s="95" t="n"/>
      <c r="E24" s="105" t="inlineStr">
        <is>
          <t>안방 베란다·다용도실 페인트칠 (추정, 약 6평)</t>
        </is>
      </c>
      <c r="F24" s="95" t="n"/>
      <c r="G24" s="95" t="n"/>
      <c r="H24" s="95" t="n"/>
      <c r="I24" s="93" t="n"/>
      <c r="J24" s="106" t="inlineStr">
        <is>
          <t>평</t>
        </is>
      </c>
      <c r="K24" s="93" t="n"/>
      <c r="L24" s="107" t="n">
        <v>6</v>
      </c>
      <c r="M24" s="108" t="n">
        <v>60000</v>
      </c>
      <c r="N24" s="109">
        <f>IF(AND(M24&lt;&gt;"", L24&lt;&gt;""), M24*L24, "")</f>
        <v/>
      </c>
      <c r="O24" s="95" t="n"/>
      <c r="P24" s="93" t="n"/>
      <c r="Q24" s="110" t="inlineStr">
        <is>
          <t>-</t>
        </is>
      </c>
    </row>
    <row r="25" ht="22.5" customFormat="1" customHeight="1" s="15">
      <c r="B25" s="16" t="n">
        <v>15</v>
      </c>
      <c r="C25" s="104" t="inlineStr">
        <is>
          <t>현관공사</t>
        </is>
      </c>
      <c r="D25" s="95" t="n"/>
      <c r="E25" s="105" t="inlineStr">
        <is>
          <t>펜트리문 필름 (추정)</t>
        </is>
      </c>
      <c r="F25" s="95" t="n"/>
      <c r="G25" s="95" t="n"/>
      <c r="H25" s="95" t="n"/>
      <c r="I25" s="93" t="n"/>
      <c r="J25" s="106" t="inlineStr">
        <is>
          <t>식</t>
        </is>
      </c>
      <c r="K25" s="93" t="n"/>
      <c r="L25" s="107" t="n">
        <v>1</v>
      </c>
      <c r="M25" s="108" t="n">
        <v>300000</v>
      </c>
      <c r="N25" s="109">
        <f>IF(AND(M25&lt;&gt;"", L25&lt;&gt;""), M25*L25, "")</f>
        <v/>
      </c>
      <c r="O25" s="95" t="n"/>
      <c r="P25" s="93" t="n"/>
      <c r="Q25" s="110" t="inlineStr">
        <is>
          <t>-</t>
        </is>
      </c>
    </row>
    <row r="26" ht="22.5" customHeight="1" s="84">
      <c r="B26" s="16" t="n">
        <v>16</v>
      </c>
      <c r="C26" s="104" t="inlineStr">
        <is>
          <t>마무리공사</t>
        </is>
      </c>
      <c r="D26" s="95" t="n"/>
      <c r="E26" s="105" t="inlineStr">
        <is>
          <t>현장 청소 및 폐기물 최종 처리 (추정)</t>
        </is>
      </c>
      <c r="F26" s="95" t="n"/>
      <c r="G26" s="95" t="n"/>
      <c r="H26" s="95" t="n"/>
      <c r="I26" s="93" t="n"/>
      <c r="J26" s="106" t="inlineStr">
        <is>
          <t>식</t>
        </is>
      </c>
      <c r="K26" s="93" t="n"/>
      <c r="L26" s="107" t="n">
        <v>1</v>
      </c>
      <c r="M26" s="108" t="n">
        <v>500000</v>
      </c>
      <c r="N26" s="109">
        <f>IF(AND(M26&lt;&gt;"", L26&lt;&gt;""), M26*L26, "")</f>
        <v/>
      </c>
      <c r="O26" s="95" t="n"/>
      <c r="P26" s="93" t="n"/>
      <c r="Q26" s="110" t="inlineStr">
        <is>
          <t>-</t>
        </is>
      </c>
    </row>
    <row r="27" ht="22.5" customHeight="1" s="84">
      <c r="B27" s="16" t="n">
        <v>17</v>
      </c>
      <c r="C27" s="31" t="n"/>
      <c r="D27" s="95" t="n"/>
      <c r="E27" s="111" t="n"/>
      <c r="F27" s="95" t="n"/>
      <c r="G27" s="95" t="n"/>
      <c r="H27" s="95" t="n"/>
      <c r="I27" s="93" t="n"/>
      <c r="J27" s="106" t="n"/>
      <c r="K27" s="93" t="n"/>
      <c r="L27" s="112" t="n"/>
      <c r="M27" s="113" t="n"/>
      <c r="N27" s="109">
        <f>IF(AND(M27&lt;&gt;"", L27&lt;&gt;""), M27*L27, "")</f>
        <v/>
      </c>
      <c r="O27" s="95" t="n"/>
      <c r="P27" s="93" t="n"/>
      <c r="Q27" s="114" t="inlineStr">
        <is>
          <t>-</t>
        </is>
      </c>
    </row>
    <row r="28" ht="22.5" customHeight="1" s="84">
      <c r="B28" s="115" t="inlineStr">
        <is>
          <t>공사 금액</t>
        </is>
      </c>
      <c r="C28" s="95" t="n"/>
      <c r="D28" s="95" t="n"/>
      <c r="E28" s="95" t="n"/>
      <c r="F28" s="95" t="n"/>
      <c r="G28" s="95" t="n"/>
      <c r="H28" s="95" t="n"/>
      <c r="I28" s="95" t="n"/>
      <c r="J28" s="95" t="n"/>
      <c r="K28" s="95" t="n"/>
      <c r="L28" s="93" t="n"/>
      <c r="M28" s="116">
        <f>IF(SUM(N11:N28)=0,"",SUM(N11:N28))</f>
        <v/>
      </c>
      <c r="N28" s="95" t="n"/>
      <c r="O28" s="95" t="n"/>
      <c r="P28" s="93" t="n"/>
      <c r="Q28" s="114" t="inlineStr">
        <is>
          <t>-</t>
        </is>
      </c>
    </row>
    <row r="29" ht="22.5" customHeight="1" s="84">
      <c r="B29" s="117" t="inlineStr">
        <is>
          <t>관리비 및 공과잡비(공사비의 15%)</t>
        </is>
      </c>
      <c r="C29" s="95" t="n"/>
      <c r="D29" s="95" t="n"/>
      <c r="E29" s="95" t="n"/>
      <c r="F29" s="95" t="n"/>
      <c r="G29" s="95" t="n"/>
      <c r="H29" s="95" t="n"/>
      <c r="I29" s="95" t="n"/>
      <c r="J29" s="95" t="n"/>
      <c r="K29" s="95" t="n"/>
      <c r="L29" s="93" t="n"/>
      <c r="M29" s="118">
        <f>M28*0.15</f>
        <v/>
      </c>
      <c r="N29" s="95" t="n"/>
      <c r="O29" s="95" t="n"/>
      <c r="P29" s="93" t="n"/>
      <c r="Q29" s="119" t="inlineStr">
        <is>
          <t>-</t>
        </is>
      </c>
    </row>
    <row r="30" ht="98.45" customHeight="1" s="84">
      <c r="B30" s="70" t="inlineStr">
        <is>
          <t>견적조건</t>
        </is>
      </c>
      <c r="C30" s="120" t="n"/>
      <c r="D30" s="98" t="n"/>
      <c r="E30" s="72" t="inlineStr">
        <is>
          <t xml:space="preserve"> 1) 작업기한 : 협의전
 2) 결제방법 : 계약금 10% / 착수금 20% / 중도금 60% 3회 분할 / 잔금 10%
 3) 견적 유효기간 : 견적일로부터 5일간
 4) 입금계좌 : 농협은행 권민재 302-1782-9115-01</t>
        </is>
      </c>
      <c r="F30" s="120" t="n"/>
      <c r="G30" s="120" t="n"/>
      <c r="H30" s="120" t="n"/>
      <c r="I30" s="120" t="n"/>
      <c r="J30" s="120" t="n"/>
      <c r="K30" s="120" t="n"/>
      <c r="L30" s="120" t="n"/>
      <c r="M30" s="120" t="n"/>
      <c r="N30" s="120" t="n"/>
      <c r="O30" s="120" t="n"/>
      <c r="P30" s="120" t="n"/>
      <c r="Q30" s="98" t="n"/>
    </row>
    <row r="31" ht="18" customHeight="1" s="84"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</row>
    <row r="32" ht="18" customHeight="1" s="84">
      <c r="B32" s="46" t="inlineStr">
        <is>
          <t>강산건축디자인</t>
        </is>
      </c>
    </row>
  </sheetData>
  <mergeCells count="103">
    <mergeCell ref="E12:I12"/>
    <mergeCell ref="C15:D15"/>
    <mergeCell ref="J10:K10"/>
    <mergeCell ref="J19:K19"/>
    <mergeCell ref="N17:P17"/>
    <mergeCell ref="E14:I14"/>
    <mergeCell ref="M29:P29"/>
    <mergeCell ref="N19:P19"/>
    <mergeCell ref="B32:Q32"/>
    <mergeCell ref="P6:Q6"/>
    <mergeCell ref="E13:I13"/>
    <mergeCell ref="D9:F9"/>
    <mergeCell ref="B30:D30"/>
    <mergeCell ref="E15:I15"/>
    <mergeCell ref="K2:L2"/>
    <mergeCell ref="C27:D27"/>
    <mergeCell ref="C17:D17"/>
    <mergeCell ref="E26:I26"/>
    <mergeCell ref="J21:K21"/>
    <mergeCell ref="B3:I4"/>
    <mergeCell ref="E16:I16"/>
    <mergeCell ref="C19:D19"/>
    <mergeCell ref="E25:I25"/>
    <mergeCell ref="B5:I5"/>
    <mergeCell ref="J23:K23"/>
    <mergeCell ref="E18:I18"/>
    <mergeCell ref="N18:P18"/>
    <mergeCell ref="C14:D14"/>
    <mergeCell ref="M2:Q2"/>
    <mergeCell ref="E20:I20"/>
    <mergeCell ref="N10:P10"/>
    <mergeCell ref="J27:K27"/>
    <mergeCell ref="B7:Q7"/>
    <mergeCell ref="J20:K20"/>
    <mergeCell ref="J11:K11"/>
    <mergeCell ref="J2:J6"/>
    <mergeCell ref="E22:I22"/>
    <mergeCell ref="B29:L29"/>
    <mergeCell ref="J22:K22"/>
    <mergeCell ref="N20:P20"/>
    <mergeCell ref="J12:K12"/>
    <mergeCell ref="N22:P22"/>
    <mergeCell ref="C18:D18"/>
    <mergeCell ref="K6:L6"/>
    <mergeCell ref="N12:P12"/>
    <mergeCell ref="K3:L3"/>
    <mergeCell ref="G9:Q9"/>
    <mergeCell ref="N21:P21"/>
    <mergeCell ref="E24:I24"/>
    <mergeCell ref="N14:P14"/>
    <mergeCell ref="N23:P23"/>
    <mergeCell ref="K5:L5"/>
    <mergeCell ref="M5:N5"/>
    <mergeCell ref="E17:I17"/>
    <mergeCell ref="C2:E2"/>
    <mergeCell ref="C20:D20"/>
    <mergeCell ref="J24:K24"/>
    <mergeCell ref="E10:I10"/>
    <mergeCell ref="E19:I19"/>
    <mergeCell ref="C22:D22"/>
    <mergeCell ref="J26:K26"/>
    <mergeCell ref="C12:D12"/>
    <mergeCell ref="C21:D21"/>
    <mergeCell ref="J16:K16"/>
    <mergeCell ref="J25:K25"/>
    <mergeCell ref="N27:P27"/>
    <mergeCell ref="E11:I11"/>
    <mergeCell ref="B28:L28"/>
    <mergeCell ref="B9:C9"/>
    <mergeCell ref="C23:D23"/>
    <mergeCell ref="N11:P11"/>
    <mergeCell ref="N25:P25"/>
    <mergeCell ref="P3:Q3"/>
    <mergeCell ref="D8:Q8"/>
    <mergeCell ref="P5:Q5"/>
    <mergeCell ref="M4:Q4"/>
    <mergeCell ref="E21:I21"/>
    <mergeCell ref="C24:D24"/>
    <mergeCell ref="J14:K14"/>
    <mergeCell ref="E23:I23"/>
    <mergeCell ref="J13:K13"/>
    <mergeCell ref="C26:D26"/>
    <mergeCell ref="C10:D10"/>
    <mergeCell ref="C16:D16"/>
    <mergeCell ref="C25:D25"/>
    <mergeCell ref="J15:K15"/>
    <mergeCell ref="N13:P13"/>
    <mergeCell ref="B8:C8"/>
    <mergeCell ref="N15:P15"/>
    <mergeCell ref="N24:P24"/>
    <mergeCell ref="M6:N6"/>
    <mergeCell ref="C11:D11"/>
    <mergeCell ref="E27:I27"/>
    <mergeCell ref="M3:N3"/>
    <mergeCell ref="N26:P26"/>
    <mergeCell ref="N16:P16"/>
    <mergeCell ref="B6:I6"/>
    <mergeCell ref="J18:K18"/>
    <mergeCell ref="C13:D13"/>
    <mergeCell ref="E30:Q30"/>
    <mergeCell ref="K4:L4"/>
    <mergeCell ref="M28:P28"/>
    <mergeCell ref="J17:K17"/>
  </mergeCells>
  <printOptions horizontalCentered="1"/>
  <pageMargins left="0.7086614173228346" right="0.7086614173228346" top="0.7480314960629921" bottom="0.7480314960629921" header="0.3149606299212598" footer="0.3149606299212598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(주)예스폼 관리자 - 이강혁</dc:creator>
  <dc:title xmlns:dc="http://purl.org/dc/elements/1.1/">물품견적서</dc:title>
  <dc:description xmlns:dc="http://purl.org/dc/elements/1.1/">무단 복제 및 배포시 법적인 제재를 받을 수 있습니다.</dc:description>
  <dcterms:created xmlns:dcterms="http://purl.org/dc/terms/" xmlns:xsi="http://www.w3.org/2001/XMLSchema-instance" xsi:type="dcterms:W3CDTF">2008-04-22T07:05:30Z</dcterms:created>
  <dcterms:modified xmlns:dcterms="http://purl.org/dc/terms/" xmlns:xsi="http://www.w3.org/2001/XMLSchema-instance" xsi:type="dcterms:W3CDTF">2026-06-01T07:25:46Z</dcterms:modified>
  <cp:lastModifiedBy>영호 이</cp:lastModifiedBy>
  <cp:keywords>본 문서의 저작권은 예스폼(yesform)에 있으며</cp:keywords>
  <cp:lastPrinted>2025-12-18T03:34:39Z</cp:lastPrinted>
</cp:coreProperties>
</file>